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rv\Data\Risk &amp; Clearing Dir\Clearing Dpt\Derivatives\CLEARING\sr_limits\"/>
    </mc:Choice>
  </mc:AlternateContent>
  <xr:revisionPtr revIDLastSave="0" documentId="13_ncr:1_{571FA454-DF4F-4045-AC0A-F9C94E330376}" xr6:coauthVersionLast="47" xr6:coauthVersionMax="47" xr10:uidLastSave="{00000000-0000-0000-0000-000000000000}"/>
  <bookViews>
    <workbookView xWindow="5820" yWindow="2280" windowWidth="21600" windowHeight="11175" xr2:uid="{00000000-000D-0000-FFFF-FFFF00000000}"/>
  </bookViews>
  <sheets>
    <sheet name="sr_limi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1" l="1"/>
  <c r="F47" i="1" s="1"/>
  <c r="G47" i="1" s="1"/>
  <c r="E4" i="1"/>
  <c r="F4" i="1" s="1"/>
  <c r="G4" i="1" s="1"/>
  <c r="E42" i="1"/>
  <c r="F42" i="1" s="1"/>
  <c r="G42" i="1" s="1"/>
  <c r="E45" i="1"/>
  <c r="F45" i="1" s="1"/>
  <c r="G45" i="1" s="1"/>
  <c r="E34" i="1"/>
  <c r="E36" i="1"/>
  <c r="F36" i="1" s="1"/>
  <c r="G36" i="1" s="1"/>
  <c r="E13" i="1" l="1"/>
  <c r="F13" i="1" s="1"/>
  <c r="G13" i="1" s="1"/>
  <c r="E25" i="1"/>
  <c r="F25" i="1" s="1"/>
  <c r="G25" i="1" s="1"/>
  <c r="E41" i="1"/>
  <c r="F41" i="1" s="1"/>
  <c r="G41" i="1" s="1"/>
  <c r="E14" i="1"/>
  <c r="F14" i="1" s="1"/>
  <c r="G14" i="1" s="1"/>
  <c r="E30" i="1"/>
  <c r="F30" i="1" s="1"/>
  <c r="G30" i="1" s="1"/>
  <c r="E28" i="1"/>
  <c r="F28" i="1" s="1"/>
  <c r="G28" i="1" s="1"/>
  <c r="E35" i="1"/>
  <c r="F35" i="1" s="1"/>
  <c r="G35" i="1" s="1"/>
  <c r="E16" i="1"/>
  <c r="F16" i="1" s="1"/>
  <c r="G16" i="1" s="1"/>
  <c r="E2" i="1"/>
  <c r="F2" i="1" s="1"/>
  <c r="G2" i="1" s="1"/>
  <c r="E7" i="1"/>
  <c r="F7" i="1" s="1"/>
  <c r="G7" i="1" s="1"/>
  <c r="E37" i="1"/>
  <c r="F37" i="1" s="1"/>
  <c r="G37" i="1" s="1"/>
  <c r="E5" i="1"/>
  <c r="F5" i="1" s="1"/>
  <c r="G5" i="1" s="1"/>
  <c r="E6" i="1"/>
  <c r="F6" i="1" s="1"/>
  <c r="G6" i="1" s="1"/>
  <c r="E9" i="1"/>
  <c r="F9" i="1" s="1"/>
  <c r="G9" i="1" s="1"/>
  <c r="E11" i="1"/>
  <c r="F11" i="1" s="1"/>
  <c r="G11" i="1" s="1"/>
  <c r="E12" i="1"/>
  <c r="F12" i="1" s="1"/>
  <c r="G12" i="1" s="1"/>
  <c r="E15" i="1"/>
  <c r="F15" i="1" s="1"/>
  <c r="G15" i="1" s="1"/>
  <c r="E17" i="1"/>
  <c r="F17" i="1" s="1"/>
  <c r="G17" i="1" s="1"/>
  <c r="E18" i="1"/>
  <c r="F18" i="1" s="1"/>
  <c r="G18" i="1" s="1"/>
  <c r="E19" i="1"/>
  <c r="F19" i="1" s="1"/>
  <c r="G19" i="1" s="1"/>
  <c r="E20" i="1"/>
  <c r="F20" i="1" s="1"/>
  <c r="G20" i="1" s="1"/>
  <c r="E21" i="1"/>
  <c r="F21" i="1" s="1"/>
  <c r="G21" i="1" s="1"/>
  <c r="E22" i="1"/>
  <c r="F22" i="1" s="1"/>
  <c r="G22" i="1" s="1"/>
  <c r="E23" i="1"/>
  <c r="F23" i="1" s="1"/>
  <c r="G23" i="1" s="1"/>
  <c r="E24" i="1"/>
  <c r="F24" i="1" s="1"/>
  <c r="G24" i="1" s="1"/>
  <c r="E26" i="1"/>
  <c r="F26" i="1" s="1"/>
  <c r="G26" i="1" s="1"/>
  <c r="E27" i="1"/>
  <c r="F27" i="1" s="1"/>
  <c r="G27" i="1" s="1"/>
  <c r="E8" i="1"/>
  <c r="F8" i="1" s="1"/>
  <c r="G8" i="1" s="1"/>
  <c r="E29" i="1"/>
  <c r="F29" i="1" s="1"/>
  <c r="G29" i="1" s="1"/>
  <c r="E31" i="1"/>
  <c r="F31" i="1" s="1"/>
  <c r="G31" i="1" s="1"/>
  <c r="E32" i="1"/>
  <c r="F32" i="1" s="1"/>
  <c r="G32" i="1" s="1"/>
  <c r="E33" i="1"/>
  <c r="F33" i="1" s="1"/>
  <c r="G33" i="1" s="1"/>
  <c r="F34" i="1"/>
  <c r="G34" i="1" s="1"/>
  <c r="E10" i="1"/>
  <c r="F10" i="1" s="1"/>
  <c r="G10" i="1" s="1"/>
  <c r="E38" i="1"/>
  <c r="F38" i="1" s="1"/>
  <c r="G38" i="1" s="1"/>
  <c r="E39" i="1"/>
  <c r="F39" i="1" s="1"/>
  <c r="G39" i="1" s="1"/>
  <c r="E40" i="1"/>
  <c r="F40" i="1" s="1"/>
  <c r="G40" i="1" s="1"/>
  <c r="E43" i="1"/>
  <c r="F43" i="1" s="1"/>
  <c r="G43" i="1" s="1"/>
  <c r="E44" i="1"/>
  <c r="F44" i="1" s="1"/>
  <c r="G44" i="1" s="1"/>
  <c r="E46" i="1"/>
  <c r="F46" i="1" s="1"/>
  <c r="G46" i="1" s="1"/>
  <c r="E48" i="1"/>
  <c r="F48" i="1" s="1"/>
  <c r="G48" i="1" s="1"/>
  <c r="E49" i="1"/>
  <c r="F49" i="1" s="1"/>
  <c r="G49" i="1" s="1"/>
  <c r="E3" i="1" l="1"/>
  <c r="F3" i="1" s="1"/>
  <c r="G3" i="1" s="1"/>
</calcChain>
</file>

<file path=xl/sharedStrings.xml><?xml version="1.0" encoding="utf-8"?>
<sst xmlns="http://schemas.openxmlformats.org/spreadsheetml/2006/main" count="151" uniqueCount="151">
  <si>
    <t>AETF</t>
  </si>
  <si>
    <t>AEGN</t>
  </si>
  <si>
    <t>GRS495003006</t>
  </si>
  <si>
    <t>ALPHA</t>
  </si>
  <si>
    <t>JUMBO S.A. (CR)</t>
  </si>
  <si>
    <t>EEE</t>
  </si>
  <si>
    <t>CH0198251305</t>
  </si>
  <si>
    <t>ELPE</t>
  </si>
  <si>
    <t>ETE</t>
  </si>
  <si>
    <t>NATIONAL BANK OF GREECE S.A. (CR)</t>
  </si>
  <si>
    <t>EUROB</t>
  </si>
  <si>
    <t>EXAE</t>
  </si>
  <si>
    <t>EYDAP</t>
  </si>
  <si>
    <t>FOYRK</t>
  </si>
  <si>
    <t>HTO</t>
  </si>
  <si>
    <t>LAMDA</t>
  </si>
  <si>
    <t>LAMDA DEVELOPMENT S.A. (CR)</t>
  </si>
  <si>
    <t>MIG</t>
  </si>
  <si>
    <t>MOH</t>
  </si>
  <si>
    <t>MOTOR OIL (HELLAS)  REFINERIES SA (CR)</t>
  </si>
  <si>
    <t>PPA</t>
  </si>
  <si>
    <t>GRS470003013</t>
  </si>
  <si>
    <t>PPC</t>
  </si>
  <si>
    <t>PPC S.A. (CR)</t>
  </si>
  <si>
    <t>SAR</t>
  </si>
  <si>
    <t>GR. SARANTIS  S.A.(CR)</t>
  </si>
  <si>
    <t>TPEIR</t>
  </si>
  <si>
    <t>VIO</t>
  </si>
  <si>
    <t>100974271034</t>
  </si>
  <si>
    <t>BELA</t>
  </si>
  <si>
    <t>ELLAKTOR</t>
  </si>
  <si>
    <t>GEKTERNA</t>
  </si>
  <si>
    <t>GRF000153004</t>
  </si>
  <si>
    <t>GRS096003009</t>
  </si>
  <si>
    <t>CENER</t>
  </si>
  <si>
    <t>BE0974303357</t>
  </si>
  <si>
    <t>ADMIE</t>
  </si>
  <si>
    <t>ADMIE (IPTO) HOLDING S.A. -CR</t>
  </si>
  <si>
    <t>GRS518003009</t>
  </si>
  <si>
    <t>INTRK</t>
  </si>
  <si>
    <t>GRS003003035</t>
  </si>
  <si>
    <t>GRS087003000</t>
  </si>
  <si>
    <t>BE0974338700</t>
  </si>
  <si>
    <t>TITC</t>
  </si>
  <si>
    <t>ELHA</t>
  </si>
  <si>
    <t>GRS281003004</t>
  </si>
  <si>
    <t>QUEST</t>
  </si>
  <si>
    <t>COCA-COLA HBC AG</t>
  </si>
  <si>
    <t>HELLENiQ ENERGY Holdings S.A. (CR)</t>
  </si>
  <si>
    <t>OTOEL</t>
  </si>
  <si>
    <t>GRS337003008</t>
  </si>
  <si>
    <t>AVAX</t>
  </si>
  <si>
    <t>GRS213213002</t>
  </si>
  <si>
    <t>GRS432003028</t>
  </si>
  <si>
    <t>OASIS code
Κωδικός ΟΑΣΗΣ</t>
  </si>
  <si>
    <t>GRS282183003</t>
  </si>
  <si>
    <t>GRS191213008</t>
  </si>
  <si>
    <t>GRS298343005</t>
  </si>
  <si>
    <t>GRS395363005</t>
  </si>
  <si>
    <t>GRS359353000</t>
  </si>
  <si>
    <t>GRS145003000</t>
  </si>
  <si>
    <t>GRS260333000</t>
  </si>
  <si>
    <t>GRS245213004</t>
  </si>
  <si>
    <t>GRS426003000</t>
  </si>
  <si>
    <t>GRS419003009</t>
  </si>
  <si>
    <t>GRS434003000</t>
  </si>
  <si>
    <t>GRS310003009</t>
  </si>
  <si>
    <t>GRS204003008</t>
  </si>
  <si>
    <t>ISIN code
Κωδικός ISIN</t>
  </si>
  <si>
    <t>Listed shares
Διαπραγματεύσιμες μετοχές</t>
  </si>
  <si>
    <t>Name of share
Επωνυμία μετοχής</t>
  </si>
  <si>
    <t>No of shares a lender is allowed to lend
Αρ. μετοχών που μπορεί να δανείσει επενδυτής</t>
  </si>
  <si>
    <t>AEGEAN AIRLINES (CR)</t>
  </si>
  <si>
    <t>ALPHA ETF FTSE Athex Large Cap EQUITY UCITS</t>
  </si>
  <si>
    <t>AVAX S.A. (CR)</t>
  </si>
  <si>
    <t>CENERGY HOLDINGS S.A. (CB)</t>
  </si>
  <si>
    <t>ELVALHALCOR S.A.- (CR)</t>
  </si>
  <si>
    <t>ELLAKTOR S.A. (CR)</t>
  </si>
  <si>
    <t>HELLENIC EXCHANGES S.A. HOLDING (CR)</t>
  </si>
  <si>
    <t>ATHENS WATER SUPPLY SEWERAGE S.A. (CR)</t>
  </si>
  <si>
    <t>FOURLIS  S.A.(CR)</t>
  </si>
  <si>
    <t>HELLENIC TELECOM. ORGANISATION  (CR)</t>
  </si>
  <si>
    <t>No of shares ATHEXClear is allowed to borrow
Αρ. μετοχών που δανείζεται η ATHEXClear</t>
  </si>
  <si>
    <t>INTRACOM S.A. HOLDINGS (CR)</t>
  </si>
  <si>
    <t>AUTOHELLAS S.A. (CR)</t>
  </si>
  <si>
    <t>P.P.A.  S.A. (CR)</t>
  </si>
  <si>
    <t>QUEST HOLDINGS (CR)</t>
  </si>
  <si>
    <t>VIOHALCO SA/NV (CB)</t>
  </si>
  <si>
    <t>No of shares a lender is allowed to exercise daily
Αρ μετοχών που μπορούν να εξασκηθούν ημερησίως ανά επενδυτή</t>
  </si>
  <si>
    <t>MIG HOLDINGS S.A. (CR)</t>
  </si>
  <si>
    <t>GRS314003013</t>
  </si>
  <si>
    <t>OPTIMA</t>
  </si>
  <si>
    <t>OPTIMA BANK S.A. (CR)</t>
  </si>
  <si>
    <t>GRS533003000</t>
  </si>
  <si>
    <t>GRS536003007</t>
  </si>
  <si>
    <t>AIA</t>
  </si>
  <si>
    <t>ATHENS INTERNATIONAL AIRPORT S.A.</t>
  </si>
  <si>
    <t>PROF</t>
  </si>
  <si>
    <t>PROFILE SYSTEMS AND SOFTWARE S.A. (CR)</t>
  </si>
  <si>
    <t>GRS472003011</t>
  </si>
  <si>
    <t>ACAG</t>
  </si>
  <si>
    <t>AUSTRIACARD HOLDINGS AG-CR</t>
  </si>
  <si>
    <t>AT0000A325L0</t>
  </si>
  <si>
    <t>DIMAND</t>
  </si>
  <si>
    <t>DIMAND S.A.-CR</t>
  </si>
  <si>
    <t>GRS525003000</t>
  </si>
  <si>
    <t>INTEK</t>
  </si>
  <si>
    <t>IDEAL HOLDINGS (CR)</t>
  </si>
  <si>
    <t>GRS148003015</t>
  </si>
  <si>
    <t>KRI</t>
  </si>
  <si>
    <t>KRI-KRI MILK INDUSTRY S.A. (CR)</t>
  </si>
  <si>
    <t>GRS469003024</t>
  </si>
  <si>
    <t>GRS343313003</t>
  </si>
  <si>
    <t>GEK TERNA (CR)</t>
  </si>
  <si>
    <t>BOCHGR</t>
  </si>
  <si>
    <t>BANK OF CYPRUS HOLDING PLC</t>
  </si>
  <si>
    <t>IE00BD5B1Y92</t>
  </si>
  <si>
    <t>NOVAL</t>
  </si>
  <si>
    <t>NOVAL PROPERTY REIC (CR)</t>
  </si>
  <si>
    <t>GRS824003008</t>
  </si>
  <si>
    <t>AKTOR GROUP OF COMPANIES (CR)</t>
  </si>
  <si>
    <t>AKTR</t>
  </si>
  <si>
    <t>TITAN S.A. (CB)</t>
  </si>
  <si>
    <t>OLTH</t>
  </si>
  <si>
    <t>GRS427003009</t>
  </si>
  <si>
    <t>TPA S.A. (CR)</t>
  </si>
  <si>
    <t>GRS830003000</t>
  </si>
  <si>
    <t>ALPHA BANK S.A (CR)</t>
  </si>
  <si>
    <t>MTLN</t>
  </si>
  <si>
    <t>METLEN ENERGY &amp; METALS PLC (CR)</t>
  </si>
  <si>
    <t>GB00BTQGS779</t>
  </si>
  <si>
    <t>TATT</t>
  </si>
  <si>
    <t>ATTICA BANK S.A. (CR)</t>
  </si>
  <si>
    <t>GRS001003052</t>
  </si>
  <si>
    <t>GRS829003003</t>
  </si>
  <si>
    <t>EUROBANK BANK S.A (CR)</t>
  </si>
  <si>
    <t>QLCO</t>
  </si>
  <si>
    <t>QUALCO GROUP SA (CR)</t>
  </si>
  <si>
    <t>GRS543003008</t>
  </si>
  <si>
    <t>AEM</t>
  </si>
  <si>
    <t>ALTER EGO MEDIA SA (CR)</t>
  </si>
  <si>
    <t>GRS541003000</t>
  </si>
  <si>
    <t>TRESTATES</t>
  </si>
  <si>
    <t>TRADE ESTATES REIC (CR)</t>
  </si>
  <si>
    <t>GRS534003009</t>
  </si>
  <si>
    <t>PIRAEUS BANK SA (CR)</t>
  </si>
  <si>
    <t>GRS831003009</t>
  </si>
  <si>
    <t>BALLY'S INTRALOT S.A.(CR)</t>
  </si>
  <si>
    <t>BYLOT</t>
  </si>
  <si>
    <t>ALWN</t>
  </si>
  <si>
    <t>Allwyn AG (CR)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</si>
</sst>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0"/>
      <color indexed="9"/>
      <name val="Manrope"/>
      <charset val="161"/>
    </font>
    <font>
      <sz val="10"/>
      <name val="Manrope"/>
      <charset val="161"/>
    </font>
    <font>
      <sz val="10"/>
      <color theme="1"/>
      <name val="Manrope"/>
      <charset val="161"/>
    </font>
    <font>
      <sz val="10"/>
      <color indexed="8"/>
      <name val="Manrope"/>
      <charset val="161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3C06D9"/>
        <bgColor indexed="2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3" fontId="3" fillId="2" borderId="1" xfId="1" applyNumberFormat="1" applyFont="1" applyFill="1" applyBorder="1" applyAlignment="1">
      <alignment vertical="center"/>
    </xf>
    <xf numFmtId="0" fontId="3" fillId="0" borderId="2" xfId="1" applyFont="1" applyBorder="1" applyAlignment="1">
      <alignment vertical="center"/>
    </xf>
    <xf numFmtId="3" fontId="3" fillId="0" borderId="2" xfId="1" applyNumberFormat="1" applyFont="1" applyBorder="1" applyAlignment="1">
      <alignment vertical="center"/>
    </xf>
    <xf numFmtId="3" fontId="3" fillId="2" borderId="2" xfId="1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vertical="center"/>
    </xf>
    <xf numFmtId="3" fontId="3" fillId="4" borderId="1" xfId="1" applyNumberFormat="1" applyFont="1" applyFill="1" applyBorder="1" applyAlignment="1">
      <alignment vertical="center"/>
    </xf>
    <xf numFmtId="3" fontId="5" fillId="4" borderId="1" xfId="1" applyNumberFormat="1" applyFont="1" applyFill="1" applyBorder="1" applyAlignment="1">
      <alignment vertical="center"/>
    </xf>
    <xf numFmtId="0" fontId="0" fillId="4" borderId="0" xfId="0" applyFill="1" applyAlignment="1">
      <alignment vertical="center"/>
    </xf>
    <xf numFmtId="49" fontId="4" fillId="0" borderId="2" xfId="1" applyNumberFormat="1" applyFont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49" fontId="4" fillId="4" borderId="1" xfId="1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zoomScaleNormal="100" workbookViewId="0"/>
  </sheetViews>
  <sheetFormatPr defaultColWidth="9.140625" defaultRowHeight="15" x14ac:dyDescent="0.25"/>
  <cols>
    <col min="1" max="1" width="12.140625" style="1" customWidth="1"/>
    <col min="2" max="2" width="44.42578125" style="1" customWidth="1"/>
    <col min="3" max="3" width="16.85546875" style="1" customWidth="1"/>
    <col min="4" max="7" width="27.85546875" style="1" customWidth="1"/>
    <col min="8" max="8" width="3.140625" style="1" customWidth="1"/>
    <col min="9" max="16384" width="9.140625" style="1"/>
  </cols>
  <sheetData>
    <row r="1" spans="1:7" ht="90" customHeight="1" x14ac:dyDescent="0.25">
      <c r="A1" s="6" t="s">
        <v>54</v>
      </c>
      <c r="B1" s="6" t="s">
        <v>70</v>
      </c>
      <c r="C1" s="6" t="s">
        <v>68</v>
      </c>
      <c r="D1" s="6" t="s">
        <v>69</v>
      </c>
      <c r="E1" s="6" t="s">
        <v>82</v>
      </c>
      <c r="F1" s="6" t="s">
        <v>71</v>
      </c>
      <c r="G1" s="6" t="s">
        <v>88</v>
      </c>
    </row>
    <row r="2" spans="1:7" ht="18" customHeight="1" x14ac:dyDescent="0.25">
      <c r="A2" s="14" t="s">
        <v>100</v>
      </c>
      <c r="B2" s="3" t="s">
        <v>101</v>
      </c>
      <c r="C2" s="11" t="s">
        <v>102</v>
      </c>
      <c r="D2" s="4">
        <v>36353868</v>
      </c>
      <c r="E2" s="4">
        <f t="shared" ref="E2:E32" si="0">D2*0.05</f>
        <v>1817693.4000000001</v>
      </c>
      <c r="F2" s="4">
        <f t="shared" ref="F2:F32" si="1">E2*0.1</f>
        <v>181769.34000000003</v>
      </c>
      <c r="G2" s="5">
        <f t="shared" ref="G2:G32" si="2">F2*0.06</f>
        <v>10906.160400000001</v>
      </c>
    </row>
    <row r="3" spans="1:7" ht="18" customHeight="1" x14ac:dyDescent="0.25">
      <c r="A3" s="14" t="s">
        <v>36</v>
      </c>
      <c r="B3" s="7" t="s">
        <v>37</v>
      </c>
      <c r="C3" s="12" t="s">
        <v>38</v>
      </c>
      <c r="D3" s="8">
        <v>232000000</v>
      </c>
      <c r="E3" s="8">
        <f t="shared" si="0"/>
        <v>11600000</v>
      </c>
      <c r="F3" s="8">
        <f t="shared" si="1"/>
        <v>1160000</v>
      </c>
      <c r="G3" s="2">
        <f t="shared" si="2"/>
        <v>69600</v>
      </c>
    </row>
    <row r="4" spans="1:7" ht="18" customHeight="1" x14ac:dyDescent="0.25">
      <c r="A4" s="14" t="s">
        <v>1</v>
      </c>
      <c r="B4" s="7" t="s">
        <v>72</v>
      </c>
      <c r="C4" s="12" t="s">
        <v>2</v>
      </c>
      <c r="D4" s="8">
        <v>90167100</v>
      </c>
      <c r="E4" s="8">
        <f t="shared" ref="E4" si="3">D4*0.05</f>
        <v>4508355</v>
      </c>
      <c r="F4" s="8">
        <f t="shared" ref="F4" si="4">E4*0.1</f>
        <v>450835.5</v>
      </c>
      <c r="G4" s="2">
        <f t="shared" ref="G4" si="5">F4*0.06</f>
        <v>27050.129999999997</v>
      </c>
    </row>
    <row r="5" spans="1:7" ht="18" customHeight="1" x14ac:dyDescent="0.25">
      <c r="A5" s="14" t="s">
        <v>139</v>
      </c>
      <c r="B5" s="7" t="s">
        <v>140</v>
      </c>
      <c r="C5" s="12" t="s">
        <v>141</v>
      </c>
      <c r="D5" s="8">
        <v>58492542</v>
      </c>
      <c r="E5" s="8">
        <f t="shared" si="0"/>
        <v>2924627.1</v>
      </c>
      <c r="F5" s="8">
        <f t="shared" si="1"/>
        <v>292462.71000000002</v>
      </c>
      <c r="G5" s="2">
        <f t="shared" si="2"/>
        <v>17547.762600000002</v>
      </c>
    </row>
    <row r="6" spans="1:7" ht="18" customHeight="1" x14ac:dyDescent="0.25">
      <c r="A6" s="14" t="s">
        <v>0</v>
      </c>
      <c r="B6" s="7" t="s">
        <v>73</v>
      </c>
      <c r="C6" s="12" t="s">
        <v>32</v>
      </c>
      <c r="D6" s="8">
        <v>1345078</v>
      </c>
      <c r="E6" s="8">
        <f t="shared" si="0"/>
        <v>67253.900000000009</v>
      </c>
      <c r="F6" s="8">
        <f t="shared" si="1"/>
        <v>6725.3900000000012</v>
      </c>
      <c r="G6" s="2">
        <f t="shared" si="2"/>
        <v>403.52340000000004</v>
      </c>
    </row>
    <row r="7" spans="1:7" ht="18" customHeight="1" x14ac:dyDescent="0.25">
      <c r="A7" s="14" t="s">
        <v>95</v>
      </c>
      <c r="B7" s="7" t="s">
        <v>96</v>
      </c>
      <c r="C7" s="12" t="s">
        <v>94</v>
      </c>
      <c r="D7" s="8">
        <v>309544087</v>
      </c>
      <c r="E7" s="8">
        <f t="shared" si="0"/>
        <v>15477204.350000001</v>
      </c>
      <c r="F7" s="8">
        <f t="shared" si="1"/>
        <v>1547720.4350000003</v>
      </c>
      <c r="G7" s="2">
        <f t="shared" si="2"/>
        <v>92863.226100000014</v>
      </c>
    </row>
    <row r="8" spans="1:7" ht="18" customHeight="1" x14ac:dyDescent="0.25">
      <c r="A8" s="14" t="s">
        <v>121</v>
      </c>
      <c r="B8" s="7" t="s">
        <v>120</v>
      </c>
      <c r="C8" s="12" t="s">
        <v>53</v>
      </c>
      <c r="D8" s="9">
        <v>204002463</v>
      </c>
      <c r="E8" s="8">
        <f>D8*0.05</f>
        <v>10200123.15</v>
      </c>
      <c r="F8" s="8">
        <f>E8*0.1</f>
        <v>1020012.3150000001</v>
      </c>
      <c r="G8" s="2">
        <f>F8*0.06</f>
        <v>61200.738900000004</v>
      </c>
    </row>
    <row r="9" spans="1:7" ht="18" customHeight="1" x14ac:dyDescent="0.25">
      <c r="A9" s="14" t="s">
        <v>3</v>
      </c>
      <c r="B9" s="7" t="s">
        <v>127</v>
      </c>
      <c r="C9" s="12" t="s">
        <v>126</v>
      </c>
      <c r="D9" s="8">
        <v>2315261358</v>
      </c>
      <c r="E9" s="8">
        <f t="shared" si="0"/>
        <v>115763067.90000001</v>
      </c>
      <c r="F9" s="8">
        <f t="shared" si="1"/>
        <v>11576306.790000001</v>
      </c>
      <c r="G9" s="2">
        <f t="shared" si="2"/>
        <v>694578.40740000003</v>
      </c>
    </row>
    <row r="10" spans="1:7" ht="18" customHeight="1" x14ac:dyDescent="0.25">
      <c r="A10" s="14" t="s">
        <v>149</v>
      </c>
      <c r="B10" s="7" t="s">
        <v>150</v>
      </c>
      <c r="C10" s="12" t="s">
        <v>64</v>
      </c>
      <c r="D10" s="8">
        <v>804287662</v>
      </c>
      <c r="E10" s="8">
        <f>D10*0.05</f>
        <v>40214383.100000001</v>
      </c>
      <c r="F10" s="8">
        <f>E10*0.1</f>
        <v>4021438.3100000005</v>
      </c>
      <c r="G10" s="2">
        <f>F10*0.06</f>
        <v>241286.29860000001</v>
      </c>
    </row>
    <row r="11" spans="1:7" ht="18" customHeight="1" x14ac:dyDescent="0.25">
      <c r="A11" s="14" t="s">
        <v>51</v>
      </c>
      <c r="B11" s="7" t="s">
        <v>74</v>
      </c>
      <c r="C11" s="12" t="s">
        <v>52</v>
      </c>
      <c r="D11" s="8">
        <v>148321516</v>
      </c>
      <c r="E11" s="8">
        <f t="shared" si="0"/>
        <v>7416075.8000000007</v>
      </c>
      <c r="F11" s="8">
        <f t="shared" si="1"/>
        <v>741607.58000000007</v>
      </c>
      <c r="G11" s="2">
        <f t="shared" si="2"/>
        <v>44496.4548</v>
      </c>
    </row>
    <row r="12" spans="1:7" ht="18" customHeight="1" x14ac:dyDescent="0.25">
      <c r="A12" s="14" t="s">
        <v>29</v>
      </c>
      <c r="B12" s="7" t="s">
        <v>4</v>
      </c>
      <c r="C12" s="12" t="s">
        <v>55</v>
      </c>
      <c r="D12" s="8">
        <v>134365561</v>
      </c>
      <c r="E12" s="8">
        <f t="shared" si="0"/>
        <v>6718278.0500000007</v>
      </c>
      <c r="F12" s="8">
        <f t="shared" si="1"/>
        <v>671827.80500000017</v>
      </c>
      <c r="G12" s="2">
        <f t="shared" si="2"/>
        <v>40309.668300000012</v>
      </c>
    </row>
    <row r="13" spans="1:7" ht="18" customHeight="1" x14ac:dyDescent="0.25">
      <c r="A13" s="14" t="s">
        <v>114</v>
      </c>
      <c r="B13" s="7" t="s">
        <v>115</v>
      </c>
      <c r="C13" s="12" t="s">
        <v>116</v>
      </c>
      <c r="D13" s="8">
        <v>435686031</v>
      </c>
      <c r="E13" s="8">
        <f t="shared" ref="E13" si="6">D13*0.05</f>
        <v>21784301.550000001</v>
      </c>
      <c r="F13" s="8">
        <f t="shared" ref="F13" si="7">E13*0.1</f>
        <v>2178430.1550000003</v>
      </c>
      <c r="G13" s="2">
        <f t="shared" ref="G13" si="8">F13*0.06</f>
        <v>130705.80930000001</v>
      </c>
    </row>
    <row r="14" spans="1:7" ht="18" customHeight="1" x14ac:dyDescent="0.25">
      <c r="A14" s="14" t="s">
        <v>148</v>
      </c>
      <c r="B14" s="7" t="s">
        <v>147</v>
      </c>
      <c r="C14" s="13" t="s">
        <v>112</v>
      </c>
      <c r="D14" s="8">
        <v>1867802694</v>
      </c>
      <c r="E14" s="8">
        <f>D14*0.05</f>
        <v>93390134.700000003</v>
      </c>
      <c r="F14" s="8">
        <f>E14*0.1</f>
        <v>9339013.4700000007</v>
      </c>
      <c r="G14" s="2">
        <f>F14*0.06</f>
        <v>560340.80819999997</v>
      </c>
    </row>
    <row r="15" spans="1:7" ht="18" customHeight="1" x14ac:dyDescent="0.25">
      <c r="A15" s="14" t="s">
        <v>34</v>
      </c>
      <c r="B15" s="7" t="s">
        <v>75</v>
      </c>
      <c r="C15" s="12" t="s">
        <v>35</v>
      </c>
      <c r="D15" s="8">
        <v>212384903</v>
      </c>
      <c r="E15" s="8">
        <f t="shared" si="0"/>
        <v>10619245.15</v>
      </c>
      <c r="F15" s="8">
        <f t="shared" si="1"/>
        <v>1061924.5150000001</v>
      </c>
      <c r="G15" s="2">
        <f t="shared" si="2"/>
        <v>63715.470900000008</v>
      </c>
    </row>
    <row r="16" spans="1:7" ht="18" customHeight="1" x14ac:dyDescent="0.25">
      <c r="A16" s="14" t="s">
        <v>103</v>
      </c>
      <c r="B16" s="7" t="s">
        <v>104</v>
      </c>
      <c r="C16" s="13" t="s">
        <v>105</v>
      </c>
      <c r="D16" s="8">
        <v>18680300</v>
      </c>
      <c r="E16" s="8">
        <f t="shared" si="0"/>
        <v>934015</v>
      </c>
      <c r="F16" s="8">
        <f t="shared" si="1"/>
        <v>93401.5</v>
      </c>
      <c r="G16" s="2">
        <f t="shared" si="2"/>
        <v>5604.09</v>
      </c>
    </row>
    <row r="17" spans="1:7" ht="18" customHeight="1" x14ac:dyDescent="0.25">
      <c r="A17" s="14" t="s">
        <v>5</v>
      </c>
      <c r="B17" s="7" t="s">
        <v>47</v>
      </c>
      <c r="C17" s="12" t="s">
        <v>6</v>
      </c>
      <c r="D17" s="8">
        <v>373239562</v>
      </c>
      <c r="E17" s="8">
        <f t="shared" si="0"/>
        <v>18661978.100000001</v>
      </c>
      <c r="F17" s="8">
        <f t="shared" si="1"/>
        <v>1866197.8100000003</v>
      </c>
      <c r="G17" s="2">
        <f t="shared" si="2"/>
        <v>111971.86860000002</v>
      </c>
    </row>
    <row r="18" spans="1:7" ht="18" customHeight="1" x14ac:dyDescent="0.25">
      <c r="A18" s="14" t="s">
        <v>44</v>
      </c>
      <c r="B18" s="7" t="s">
        <v>76</v>
      </c>
      <c r="C18" s="12" t="s">
        <v>45</v>
      </c>
      <c r="D18" s="8">
        <v>375241586</v>
      </c>
      <c r="E18" s="8">
        <f t="shared" si="0"/>
        <v>18762079.300000001</v>
      </c>
      <c r="F18" s="8">
        <f t="shared" si="1"/>
        <v>1876207.9300000002</v>
      </c>
      <c r="G18" s="2">
        <f t="shared" si="2"/>
        <v>112572.4758</v>
      </c>
    </row>
    <row r="19" spans="1:7" ht="18" customHeight="1" x14ac:dyDescent="0.25">
      <c r="A19" s="14" t="s">
        <v>30</v>
      </c>
      <c r="B19" s="7" t="s">
        <v>77</v>
      </c>
      <c r="C19" s="12" t="s">
        <v>56</v>
      </c>
      <c r="D19" s="8">
        <v>348192005</v>
      </c>
      <c r="E19" s="8">
        <f t="shared" si="0"/>
        <v>17409600.25</v>
      </c>
      <c r="F19" s="8">
        <f t="shared" si="1"/>
        <v>1740960.0250000001</v>
      </c>
      <c r="G19" s="2">
        <f t="shared" si="2"/>
        <v>104457.6015</v>
      </c>
    </row>
    <row r="20" spans="1:7" ht="18" customHeight="1" x14ac:dyDescent="0.25">
      <c r="A20" s="14" t="s">
        <v>7</v>
      </c>
      <c r="B20" s="7" t="s">
        <v>48</v>
      </c>
      <c r="C20" s="12" t="s">
        <v>57</v>
      </c>
      <c r="D20" s="8">
        <v>305635185</v>
      </c>
      <c r="E20" s="8">
        <f t="shared" si="0"/>
        <v>15281759.25</v>
      </c>
      <c r="F20" s="8">
        <f t="shared" si="1"/>
        <v>1528175.925</v>
      </c>
      <c r="G20" s="2">
        <f t="shared" si="2"/>
        <v>91690.555500000002</v>
      </c>
    </row>
    <row r="21" spans="1:7" ht="18" customHeight="1" x14ac:dyDescent="0.25">
      <c r="A21" s="14" t="s">
        <v>8</v>
      </c>
      <c r="B21" s="7" t="s">
        <v>9</v>
      </c>
      <c r="C21" s="12" t="s">
        <v>40</v>
      </c>
      <c r="D21" s="8">
        <v>914715153</v>
      </c>
      <c r="E21" s="8">
        <f t="shared" si="0"/>
        <v>45735757.650000006</v>
      </c>
      <c r="F21" s="8">
        <f t="shared" si="1"/>
        <v>4573575.7650000006</v>
      </c>
      <c r="G21" s="2">
        <f t="shared" si="2"/>
        <v>274414.54590000003</v>
      </c>
    </row>
    <row r="22" spans="1:7" ht="18" customHeight="1" x14ac:dyDescent="0.25">
      <c r="A22" s="14" t="s">
        <v>10</v>
      </c>
      <c r="B22" s="7" t="s">
        <v>135</v>
      </c>
      <c r="C22" s="12" t="s">
        <v>134</v>
      </c>
      <c r="D22" s="9">
        <v>3631510801</v>
      </c>
      <c r="E22" s="8">
        <f t="shared" si="0"/>
        <v>181575540.05000001</v>
      </c>
      <c r="F22" s="8">
        <f t="shared" si="1"/>
        <v>18157554.005000003</v>
      </c>
      <c r="G22" s="2">
        <f t="shared" si="2"/>
        <v>1089453.2403000002</v>
      </c>
    </row>
    <row r="23" spans="1:7" ht="18" customHeight="1" x14ac:dyDescent="0.25">
      <c r="A23" s="14" t="s">
        <v>11</v>
      </c>
      <c r="B23" s="7" t="s">
        <v>78</v>
      </c>
      <c r="C23" s="12" t="s">
        <v>58</v>
      </c>
      <c r="D23" s="8">
        <v>60348000</v>
      </c>
      <c r="E23" s="8">
        <f t="shared" si="0"/>
        <v>3017400</v>
      </c>
      <c r="F23" s="8">
        <f t="shared" si="1"/>
        <v>301740</v>
      </c>
      <c r="G23" s="2">
        <f t="shared" si="2"/>
        <v>18104.399999999998</v>
      </c>
    </row>
    <row r="24" spans="1:7" ht="18" customHeight="1" x14ac:dyDescent="0.25">
      <c r="A24" s="14" t="s">
        <v>12</v>
      </c>
      <c r="B24" s="7" t="s">
        <v>79</v>
      </c>
      <c r="C24" s="12" t="s">
        <v>59</v>
      </c>
      <c r="D24" s="8">
        <v>106500000</v>
      </c>
      <c r="E24" s="8">
        <f t="shared" si="0"/>
        <v>5325000</v>
      </c>
      <c r="F24" s="8">
        <f t="shared" si="1"/>
        <v>532500</v>
      </c>
      <c r="G24" s="2">
        <f t="shared" si="2"/>
        <v>31950</v>
      </c>
    </row>
    <row r="25" spans="1:7" ht="18" customHeight="1" x14ac:dyDescent="0.25">
      <c r="A25" s="14" t="s">
        <v>13</v>
      </c>
      <c r="B25" s="7" t="s">
        <v>80</v>
      </c>
      <c r="C25" s="12" t="s">
        <v>33</v>
      </c>
      <c r="D25" s="8">
        <v>51889670</v>
      </c>
      <c r="E25" s="8">
        <f t="shared" si="0"/>
        <v>2594483.5</v>
      </c>
      <c r="F25" s="8">
        <f t="shared" si="1"/>
        <v>259448.35</v>
      </c>
      <c r="G25" s="2">
        <f t="shared" si="2"/>
        <v>15566.901</v>
      </c>
    </row>
    <row r="26" spans="1:7" ht="18" customHeight="1" x14ac:dyDescent="0.25">
      <c r="A26" s="14" t="s">
        <v>31</v>
      </c>
      <c r="B26" s="7" t="s">
        <v>113</v>
      </c>
      <c r="C26" s="12" t="s">
        <v>60</v>
      </c>
      <c r="D26" s="8">
        <v>103423291</v>
      </c>
      <c r="E26" s="8">
        <f t="shared" si="0"/>
        <v>5171164.5500000007</v>
      </c>
      <c r="F26" s="8">
        <f t="shared" si="1"/>
        <v>517116.45500000007</v>
      </c>
      <c r="G26" s="2">
        <f t="shared" si="2"/>
        <v>31026.987300000004</v>
      </c>
    </row>
    <row r="27" spans="1:7" ht="18" customHeight="1" x14ac:dyDescent="0.25">
      <c r="A27" s="14" t="s">
        <v>14</v>
      </c>
      <c r="B27" s="7" t="s">
        <v>81</v>
      </c>
      <c r="C27" s="12" t="s">
        <v>61</v>
      </c>
      <c r="D27" s="9">
        <v>403853127</v>
      </c>
      <c r="E27" s="8">
        <f t="shared" si="0"/>
        <v>20192656.350000001</v>
      </c>
      <c r="F27" s="8">
        <f t="shared" si="1"/>
        <v>2019265.6350000002</v>
      </c>
      <c r="G27" s="2">
        <f t="shared" si="2"/>
        <v>121155.93810000001</v>
      </c>
    </row>
    <row r="28" spans="1:7" s="10" customFormat="1" ht="18" customHeight="1" x14ac:dyDescent="0.25">
      <c r="A28" s="14" t="s">
        <v>106</v>
      </c>
      <c r="B28" s="7" t="s">
        <v>107</v>
      </c>
      <c r="C28" s="13" t="s">
        <v>108</v>
      </c>
      <c r="D28" s="8">
        <v>56003921</v>
      </c>
      <c r="E28" s="8">
        <f t="shared" si="0"/>
        <v>2800196.0500000003</v>
      </c>
      <c r="F28" s="8">
        <f t="shared" si="1"/>
        <v>280019.60500000004</v>
      </c>
      <c r="G28" s="2">
        <f t="shared" si="2"/>
        <v>16801.176300000003</v>
      </c>
    </row>
    <row r="29" spans="1:7" ht="18" customHeight="1" x14ac:dyDescent="0.25">
      <c r="A29" s="14" t="s">
        <v>39</v>
      </c>
      <c r="B29" s="7" t="s">
        <v>83</v>
      </c>
      <c r="C29" s="12" t="s">
        <v>41</v>
      </c>
      <c r="D29" s="8">
        <v>83600000</v>
      </c>
      <c r="E29" s="8">
        <f t="shared" si="0"/>
        <v>4180000</v>
      </c>
      <c r="F29" s="8">
        <f t="shared" si="1"/>
        <v>418000</v>
      </c>
      <c r="G29" s="2">
        <f t="shared" si="2"/>
        <v>25080</v>
      </c>
    </row>
    <row r="30" spans="1:7" ht="18" customHeight="1" x14ac:dyDescent="0.25">
      <c r="A30" s="14" t="s">
        <v>109</v>
      </c>
      <c r="B30" s="7" t="s">
        <v>110</v>
      </c>
      <c r="C30" s="13" t="s">
        <v>111</v>
      </c>
      <c r="D30" s="8">
        <v>33065136</v>
      </c>
      <c r="E30" s="8">
        <f t="shared" si="0"/>
        <v>1653256.8</v>
      </c>
      <c r="F30" s="8">
        <f t="shared" si="1"/>
        <v>165325.68000000002</v>
      </c>
      <c r="G30" s="2">
        <f t="shared" si="2"/>
        <v>9919.5408000000007</v>
      </c>
    </row>
    <row r="31" spans="1:7" ht="18" customHeight="1" x14ac:dyDescent="0.25">
      <c r="A31" s="14" t="s">
        <v>15</v>
      </c>
      <c r="B31" s="7" t="s">
        <v>16</v>
      </c>
      <c r="C31" s="12" t="s">
        <v>62</v>
      </c>
      <c r="D31" s="8">
        <v>176736715</v>
      </c>
      <c r="E31" s="8">
        <f t="shared" si="0"/>
        <v>8836835.75</v>
      </c>
      <c r="F31" s="8">
        <f t="shared" si="1"/>
        <v>883683.57500000007</v>
      </c>
      <c r="G31" s="2">
        <f t="shared" si="2"/>
        <v>53021.014500000005</v>
      </c>
    </row>
    <row r="32" spans="1:7" ht="18" customHeight="1" x14ac:dyDescent="0.25">
      <c r="A32" s="14" t="s">
        <v>17</v>
      </c>
      <c r="B32" s="7" t="s">
        <v>89</v>
      </c>
      <c r="C32" s="12" t="s">
        <v>90</v>
      </c>
      <c r="D32" s="8">
        <v>31400000</v>
      </c>
      <c r="E32" s="8">
        <f t="shared" si="0"/>
        <v>1570000</v>
      </c>
      <c r="F32" s="8">
        <f t="shared" si="1"/>
        <v>157000</v>
      </c>
      <c r="G32" s="2">
        <f t="shared" si="2"/>
        <v>9420</v>
      </c>
    </row>
    <row r="33" spans="1:7" ht="18" customHeight="1" x14ac:dyDescent="0.25">
      <c r="A33" s="14" t="s">
        <v>18</v>
      </c>
      <c r="B33" s="7" t="s">
        <v>19</v>
      </c>
      <c r="C33" s="12" t="s">
        <v>63</v>
      </c>
      <c r="D33" s="8">
        <v>110782980</v>
      </c>
      <c r="E33" s="8">
        <f t="shared" ref="E33:E49" si="9">D33*0.05</f>
        <v>5539149</v>
      </c>
      <c r="F33" s="8">
        <f t="shared" ref="F33:F49" si="10">E33*0.1</f>
        <v>553914.9</v>
      </c>
      <c r="G33" s="2">
        <f t="shared" ref="G33:G49" si="11">F33*0.06</f>
        <v>33234.894</v>
      </c>
    </row>
    <row r="34" spans="1:7" s="10" customFormat="1" ht="18" customHeight="1" x14ac:dyDescent="0.25">
      <c r="A34" s="14" t="s">
        <v>128</v>
      </c>
      <c r="B34" s="7" t="s">
        <v>129</v>
      </c>
      <c r="C34" s="12" t="s">
        <v>130</v>
      </c>
      <c r="D34" s="8">
        <v>143022980</v>
      </c>
      <c r="E34" s="8">
        <f>D34*0.05</f>
        <v>7151149</v>
      </c>
      <c r="F34" s="8">
        <f t="shared" si="10"/>
        <v>715114.9</v>
      </c>
      <c r="G34" s="2">
        <f t="shared" si="11"/>
        <v>42906.894</v>
      </c>
    </row>
    <row r="35" spans="1:7" ht="18" customHeight="1" x14ac:dyDescent="0.25">
      <c r="A35" s="14" t="s">
        <v>117</v>
      </c>
      <c r="B35" s="7" t="s">
        <v>118</v>
      </c>
      <c r="C35" s="13" t="s">
        <v>119</v>
      </c>
      <c r="D35" s="8">
        <v>126431958</v>
      </c>
      <c r="E35" s="8">
        <f>D35*0.05</f>
        <v>6321597.9000000004</v>
      </c>
      <c r="F35" s="8">
        <f>E35*0.1</f>
        <v>632159.79</v>
      </c>
      <c r="G35" s="2">
        <f>F35*0.06</f>
        <v>37929.587400000004</v>
      </c>
    </row>
    <row r="36" spans="1:7" ht="18" customHeight="1" x14ac:dyDescent="0.25">
      <c r="A36" s="14" t="s">
        <v>123</v>
      </c>
      <c r="B36" s="7" t="s">
        <v>125</v>
      </c>
      <c r="C36" s="13" t="s">
        <v>124</v>
      </c>
      <c r="D36" s="8">
        <v>10080000</v>
      </c>
      <c r="E36" s="8">
        <f>D36*0.05</f>
        <v>504000</v>
      </c>
      <c r="F36" s="8">
        <f>E36*0.1</f>
        <v>50400</v>
      </c>
      <c r="G36" s="2">
        <f>F36*0.06</f>
        <v>3024</v>
      </c>
    </row>
    <row r="37" spans="1:7" ht="18" customHeight="1" x14ac:dyDescent="0.25">
      <c r="A37" s="14" t="s">
        <v>91</v>
      </c>
      <c r="B37" s="7" t="s">
        <v>92</v>
      </c>
      <c r="C37" s="12" t="s">
        <v>93</v>
      </c>
      <c r="D37" s="8">
        <v>221322426</v>
      </c>
      <c r="E37" s="8">
        <f t="shared" si="9"/>
        <v>11066121.300000001</v>
      </c>
      <c r="F37" s="8">
        <f t="shared" si="10"/>
        <v>1106612.1300000001</v>
      </c>
      <c r="G37" s="2">
        <f t="shared" si="11"/>
        <v>66396.727800000008</v>
      </c>
    </row>
    <row r="38" spans="1:7" ht="18" customHeight="1" x14ac:dyDescent="0.25">
      <c r="A38" s="14" t="s">
        <v>49</v>
      </c>
      <c r="B38" s="7" t="s">
        <v>84</v>
      </c>
      <c r="C38" s="12" t="s">
        <v>50</v>
      </c>
      <c r="D38" s="8">
        <v>48624764</v>
      </c>
      <c r="E38" s="8">
        <f t="shared" si="9"/>
        <v>2431238.2000000002</v>
      </c>
      <c r="F38" s="8">
        <f t="shared" si="10"/>
        <v>243123.82000000004</v>
      </c>
      <c r="G38" s="2">
        <f t="shared" si="11"/>
        <v>14587.429200000002</v>
      </c>
    </row>
    <row r="39" spans="1:7" ht="18" customHeight="1" x14ac:dyDescent="0.25">
      <c r="A39" s="14" t="s">
        <v>20</v>
      </c>
      <c r="B39" s="7" t="s">
        <v>85</v>
      </c>
      <c r="C39" s="12" t="s">
        <v>21</v>
      </c>
      <c r="D39" s="8">
        <v>25000000</v>
      </c>
      <c r="E39" s="8">
        <f t="shared" si="9"/>
        <v>1250000</v>
      </c>
      <c r="F39" s="8">
        <f t="shared" si="10"/>
        <v>125000</v>
      </c>
      <c r="G39" s="2">
        <f t="shared" si="11"/>
        <v>7500</v>
      </c>
    </row>
    <row r="40" spans="1:7" ht="18" customHeight="1" x14ac:dyDescent="0.25">
      <c r="A40" s="14" t="s">
        <v>22</v>
      </c>
      <c r="B40" s="7" t="s">
        <v>23</v>
      </c>
      <c r="C40" s="12" t="s">
        <v>65</v>
      </c>
      <c r="D40" s="8">
        <v>369270000</v>
      </c>
      <c r="E40" s="8">
        <f t="shared" si="9"/>
        <v>18463500</v>
      </c>
      <c r="F40" s="8">
        <f t="shared" si="10"/>
        <v>1846350</v>
      </c>
      <c r="G40" s="2">
        <f t="shared" si="11"/>
        <v>110781</v>
      </c>
    </row>
    <row r="41" spans="1:7" ht="18" customHeight="1" x14ac:dyDescent="0.25">
      <c r="A41" s="14" t="s">
        <v>97</v>
      </c>
      <c r="B41" s="7" t="s">
        <v>98</v>
      </c>
      <c r="C41" s="13" t="s">
        <v>99</v>
      </c>
      <c r="D41" s="8">
        <v>24823934</v>
      </c>
      <c r="E41" s="8">
        <f t="shared" si="9"/>
        <v>1241196.7</v>
      </c>
      <c r="F41" s="8">
        <f t="shared" si="10"/>
        <v>124119.67</v>
      </c>
      <c r="G41" s="2">
        <f t="shared" si="11"/>
        <v>7447.1801999999998</v>
      </c>
    </row>
    <row r="42" spans="1:7" ht="18" customHeight="1" x14ac:dyDescent="0.25">
      <c r="A42" s="14" t="s">
        <v>136</v>
      </c>
      <c r="B42" s="7" t="s">
        <v>137</v>
      </c>
      <c r="C42" s="12" t="s">
        <v>138</v>
      </c>
      <c r="D42" s="8">
        <v>70029804</v>
      </c>
      <c r="E42" s="8">
        <f t="shared" ref="E42" si="12">D42*0.05</f>
        <v>3501490.2</v>
      </c>
      <c r="F42" s="8">
        <f t="shared" ref="F42" si="13">E42*0.1</f>
        <v>350149.02</v>
      </c>
      <c r="G42" s="2">
        <f t="shared" ref="G42" si="14">F42*0.06</f>
        <v>21008.941200000001</v>
      </c>
    </row>
    <row r="43" spans="1:7" ht="18" customHeight="1" x14ac:dyDescent="0.25">
      <c r="A43" s="14" t="s">
        <v>46</v>
      </c>
      <c r="B43" s="7" t="s">
        <v>86</v>
      </c>
      <c r="C43" s="12" t="s">
        <v>66</v>
      </c>
      <c r="D43" s="8">
        <v>107222688</v>
      </c>
      <c r="E43" s="8">
        <f t="shared" si="9"/>
        <v>5361134.4000000004</v>
      </c>
      <c r="F43" s="8">
        <f t="shared" si="10"/>
        <v>536113.44000000006</v>
      </c>
      <c r="G43" s="2">
        <f t="shared" si="11"/>
        <v>32166.806400000001</v>
      </c>
    </row>
    <row r="44" spans="1:7" ht="18" customHeight="1" x14ac:dyDescent="0.25">
      <c r="A44" s="14" t="s">
        <v>24</v>
      </c>
      <c r="B44" s="7" t="s">
        <v>25</v>
      </c>
      <c r="C44" s="12" t="s">
        <v>67</v>
      </c>
      <c r="D44" s="8">
        <v>63700000</v>
      </c>
      <c r="E44" s="8">
        <f t="shared" si="9"/>
        <v>3185000</v>
      </c>
      <c r="F44" s="8">
        <f t="shared" si="10"/>
        <v>318500</v>
      </c>
      <c r="G44" s="2">
        <f t="shared" si="11"/>
        <v>19110</v>
      </c>
    </row>
    <row r="45" spans="1:7" ht="18" customHeight="1" x14ac:dyDescent="0.25">
      <c r="A45" s="14" t="s">
        <v>131</v>
      </c>
      <c r="B45" s="7" t="s">
        <v>132</v>
      </c>
      <c r="C45" s="12" t="s">
        <v>133</v>
      </c>
      <c r="D45" s="8">
        <v>1618012407</v>
      </c>
      <c r="E45" s="8">
        <f t="shared" si="9"/>
        <v>80900620.350000009</v>
      </c>
      <c r="F45" s="8">
        <f t="shared" si="10"/>
        <v>8090062.0350000011</v>
      </c>
      <c r="G45" s="2">
        <f t="shared" si="11"/>
        <v>485403.72210000007</v>
      </c>
    </row>
    <row r="46" spans="1:7" ht="18" customHeight="1" x14ac:dyDescent="0.25">
      <c r="A46" s="14" t="s">
        <v>43</v>
      </c>
      <c r="B46" s="7" t="s">
        <v>122</v>
      </c>
      <c r="C46" s="12" t="s">
        <v>42</v>
      </c>
      <c r="D46" s="8">
        <v>78325475</v>
      </c>
      <c r="E46" s="8">
        <f t="shared" si="9"/>
        <v>3916273.75</v>
      </c>
      <c r="F46" s="8">
        <f t="shared" si="10"/>
        <v>391627.375</v>
      </c>
      <c r="G46" s="2">
        <f t="shared" si="11"/>
        <v>23497.642499999998</v>
      </c>
    </row>
    <row r="47" spans="1:7" ht="18" customHeight="1" x14ac:dyDescent="0.25">
      <c r="A47" s="14" t="s">
        <v>26</v>
      </c>
      <c r="B47" s="7" t="s">
        <v>145</v>
      </c>
      <c r="C47" s="12" t="s">
        <v>146</v>
      </c>
      <c r="D47" s="8">
        <v>1235953028</v>
      </c>
      <c r="E47" s="8">
        <f t="shared" ref="E47" si="15">D47*0.05</f>
        <v>61797651.400000006</v>
      </c>
      <c r="F47" s="8">
        <f t="shared" ref="F47" si="16">E47*0.1</f>
        <v>6179765.1400000006</v>
      </c>
      <c r="G47" s="2">
        <f t="shared" ref="G47" si="17">F47*0.06</f>
        <v>370785.90840000001</v>
      </c>
    </row>
    <row r="48" spans="1:7" ht="18" customHeight="1" x14ac:dyDescent="0.25">
      <c r="A48" s="14" t="s">
        <v>142</v>
      </c>
      <c r="B48" s="7" t="s">
        <v>143</v>
      </c>
      <c r="C48" s="12" t="s">
        <v>144</v>
      </c>
      <c r="D48" s="8">
        <v>121132042</v>
      </c>
      <c r="E48" s="8">
        <f t="shared" si="9"/>
        <v>6056602.1000000006</v>
      </c>
      <c r="F48" s="8">
        <f t="shared" si="10"/>
        <v>605660.21000000008</v>
      </c>
      <c r="G48" s="2">
        <f t="shared" si="11"/>
        <v>36339.6126</v>
      </c>
    </row>
    <row r="49" spans="1:7" ht="18" customHeight="1" x14ac:dyDescent="0.25">
      <c r="A49" s="14" t="s">
        <v>27</v>
      </c>
      <c r="B49" s="7" t="s">
        <v>87</v>
      </c>
      <c r="C49" s="13" t="s">
        <v>28</v>
      </c>
      <c r="D49" s="8">
        <v>259189761</v>
      </c>
      <c r="E49" s="8">
        <f t="shared" si="9"/>
        <v>12959488.050000001</v>
      </c>
      <c r="F49" s="8">
        <f t="shared" si="10"/>
        <v>1295948.8050000002</v>
      </c>
      <c r="G49" s="2">
        <f t="shared" si="11"/>
        <v>77756.928300000014</v>
      </c>
    </row>
  </sheetData>
  <sortState xmlns:xlrd2="http://schemas.microsoft.com/office/spreadsheetml/2017/richdata2" ref="A2:G49">
    <sortCondition ref="A2:A49"/>
  </sortState>
  <pageMargins left="0.7" right="0.7" top="0.75" bottom="0.75" header="0.3" footer="0.3"/>
  <pageSetup paperSize="9" orientation="portrait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498f2868-5c8e-42be-8748-1dd57ec22400" origin="userSelected">
  <element uid="090811a3-192b-4e3c-ab51-fd4c04da1cf0" value=""/>
  <element uid="e1b78b3b-82e9-4119-9560-0cb4caf96acf" value=""/>
</sisl>
</file>

<file path=customXml/itemProps1.xml><?xml version="1.0" encoding="utf-8"?>
<ds:datastoreItem xmlns:ds="http://schemas.openxmlformats.org/officeDocument/2006/customXml" ds:itemID="{DF2BF56C-1240-4C05-8FFC-764133CF00D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sr_limits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Papaioannou, Christos</dc:creator>
  <cp:keywords>ΔΗΜΟΣΙΟ ΜΕ ΠΝΕΥΜΑΤΙΚΑ ΔΙΚΑΙΩΜΑΤΑ (PUBLIC IPRs)ΑΓΓΛΙΚΗ (ENGLISH)</cp:keywords>
  <cp:lastModifiedBy>Tsolaki, Niki</cp:lastModifiedBy>
  <cp:lastPrinted>2025-05-15T12:51:44Z</cp:lastPrinted>
  <dcterms:created xsi:type="dcterms:W3CDTF">2015-06-05T09:57:27Z</dcterms:created>
  <dcterms:modified xsi:type="dcterms:W3CDTF">2026-03-31T13:06:02Z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85cd7ced-3cfa-4b1e-8802-9769e7f55ac4</vt:lpwstr>
  </property>
  <property fmtid="{D5CDD505-2E9C-101B-9397-08002B2CF9AE}" pid="3" name="bjSaver">
    <vt:lpwstr>FOcdGnTJA5z9wIHb46GfOxtAsZrtH9yC</vt:lpwstr>
  </property>
  <property fmtid="{D5CDD505-2E9C-101B-9397-08002B2CF9AE}" pid="4" name="bjDocumentSecurityLabel">
    <vt:lpwstr>ΔΗΜΟΣΙΟ ΜΕ ΠΝΕΥΜΑΤΙΚΑ ΔΙΚΑΙΩΜΑΤΑ (PUBLIC IPRs)</vt:lpwstr>
  </property>
  <property fmtid="{D5CDD505-2E9C-101B-9397-08002B2CF9AE}" pid="5" name="bjClsUserRVM">
    <vt:lpwstr>[]</vt:lpwstr>
  </property>
  <property fmtid="{D5CDD505-2E9C-101B-9397-08002B2CF9AE}" pid="6" name="bjDocumentLabelXML">
    <vt:lpwstr>&lt;?xml version="1.0" encoding="us-ascii"?&gt;&lt;sisl xmlns:xsd="http://www.w3.org/2001/XMLSchema" xmlns:xsi="http://www.w3.org/2001/XMLSchema-instance" sislVersion="0" policy="498f2868-5c8e-42be-8748-1dd57ec22400" origin="userSelected" xmlns="http://www.boldonj</vt:lpwstr>
  </property>
  <property fmtid="{D5CDD505-2E9C-101B-9397-08002B2CF9AE}" pid="7" name="bjDocumentLabelXML-0">
    <vt:lpwstr>ames.com/2008/01/sie/internal/label"&gt;&lt;element uid="090811a3-192b-4e3c-ab51-fd4c04da1cf0" value="" /&gt;&lt;element uid="e1b78b3b-82e9-4119-9560-0cb4caf96acf" value="" /&gt;&lt;/sisl&gt;</vt:lpwstr>
  </property>
</Properties>
</file>